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15360" windowHeight="10230"/>
  </bookViews>
  <sheets>
    <sheet name="Foglio1" sheetId="4" r:id="rId1"/>
    <sheet name="Foglio2" sheetId="2" r:id="rId2"/>
    <sheet name="Foglio3" sheetId="3" r:id="rId3"/>
  </sheets>
  <definedNames>
    <definedName name="_xlnm.Print_Area" localSheetId="0">Foglio1!$A:$I</definedName>
  </definedNames>
  <calcPr calcId="125725"/>
</workbook>
</file>

<file path=xl/calcChain.xml><?xml version="1.0" encoding="utf-8"?>
<calcChain xmlns="http://schemas.openxmlformats.org/spreadsheetml/2006/main">
  <c r="I58" i="4"/>
  <c r="I61" s="1"/>
  <c r="J61" s="1"/>
  <c r="I64"/>
  <c r="I65"/>
  <c r="I91" s="1"/>
  <c r="I66"/>
  <c r="I67"/>
  <c r="E119"/>
  <c r="J115"/>
  <c r="I115"/>
  <c r="E115"/>
  <c r="E91"/>
  <c r="E61"/>
  <c r="J28"/>
  <c r="I28"/>
  <c r="E28"/>
  <c r="F114"/>
  <c r="H114" s="1"/>
  <c r="I114" s="1"/>
  <c r="I113"/>
  <c r="H113"/>
  <c r="F113"/>
  <c r="I112"/>
  <c r="H112"/>
  <c r="F112"/>
  <c r="H111"/>
  <c r="I111" s="1"/>
  <c r="F111"/>
  <c r="F110"/>
  <c r="H110" s="1"/>
  <c r="I110" s="1"/>
  <c r="I109"/>
  <c r="H109"/>
  <c r="F109"/>
  <c r="I108"/>
  <c r="H108"/>
  <c r="F108"/>
  <c r="H107"/>
  <c r="I107" s="1"/>
  <c r="F107"/>
  <c r="F106"/>
  <c r="H106" s="1"/>
  <c r="I106" s="1"/>
  <c r="I105"/>
  <c r="H105"/>
  <c r="F105"/>
  <c r="I104"/>
  <c r="H104"/>
  <c r="F104"/>
  <c r="H103"/>
  <c r="I103" s="1"/>
  <c r="F103"/>
  <c r="F102"/>
  <c r="H102" s="1"/>
  <c r="I102" s="1"/>
  <c r="I101"/>
  <c r="H101"/>
  <c r="F101"/>
  <c r="I100"/>
  <c r="H100"/>
  <c r="F100"/>
  <c r="H99"/>
  <c r="I99" s="1"/>
  <c r="F99"/>
  <c r="F98"/>
  <c r="H98" s="1"/>
  <c r="I98" s="1"/>
  <c r="I97"/>
  <c r="H97"/>
  <c r="F97"/>
  <c r="I96"/>
  <c r="H96"/>
  <c r="F96"/>
  <c r="H95"/>
  <c r="I95" s="1"/>
  <c r="F95"/>
  <c r="F94"/>
  <c r="H94" s="1"/>
  <c r="I94" s="1"/>
  <c r="I90"/>
  <c r="H90"/>
  <c r="F90"/>
  <c r="I89"/>
  <c r="H89"/>
  <c r="F89"/>
  <c r="H88"/>
  <c r="I88" s="1"/>
  <c r="F88"/>
  <c r="F87"/>
  <c r="H87" s="1"/>
  <c r="I87" s="1"/>
  <c r="I86"/>
  <c r="H86"/>
  <c r="F86"/>
  <c r="I85"/>
  <c r="H85"/>
  <c r="F85"/>
  <c r="H84"/>
  <c r="I84" s="1"/>
  <c r="F84"/>
  <c r="F83"/>
  <c r="H83" s="1"/>
  <c r="I83" s="1"/>
  <c r="I82"/>
  <c r="H82"/>
  <c r="F82"/>
  <c r="I81"/>
  <c r="H81"/>
  <c r="F81"/>
  <c r="H80"/>
  <c r="I80" s="1"/>
  <c r="F80"/>
  <c r="F79"/>
  <c r="H79" s="1"/>
  <c r="I79" s="1"/>
  <c r="I78"/>
  <c r="H78"/>
  <c r="F78"/>
  <c r="I77"/>
  <c r="H77"/>
  <c r="F77"/>
  <c r="H76"/>
  <c r="I76" s="1"/>
  <c r="F76"/>
  <c r="F75"/>
  <c r="H75" s="1"/>
  <c r="I75" s="1"/>
  <c r="I74"/>
  <c r="H74"/>
  <c r="F74"/>
  <c r="I73"/>
  <c r="H73"/>
  <c r="F73"/>
  <c r="H72"/>
  <c r="I72" s="1"/>
  <c r="F72"/>
  <c r="F71"/>
  <c r="H71" s="1"/>
  <c r="I71" s="1"/>
  <c r="H70"/>
  <c r="I70" s="1"/>
  <c r="F70"/>
  <c r="I69"/>
  <c r="H69"/>
  <c r="F69"/>
  <c r="H68"/>
  <c r="I68" s="1"/>
  <c r="F68"/>
  <c r="F67"/>
  <c r="H67" s="1"/>
  <c r="H66"/>
  <c r="F66"/>
  <c r="H65"/>
  <c r="F65"/>
  <c r="H64"/>
  <c r="F64"/>
  <c r="F60"/>
  <c r="H60" s="1"/>
  <c r="I60" s="1"/>
  <c r="I59"/>
  <c r="H59"/>
  <c r="F59"/>
  <c r="H58"/>
  <c r="F58"/>
  <c r="H57"/>
  <c r="I57" s="1"/>
  <c r="F57"/>
  <c r="F56"/>
  <c r="H56" s="1"/>
  <c r="I56" s="1"/>
  <c r="I55"/>
  <c r="H55"/>
  <c r="F55"/>
  <c r="I54"/>
  <c r="H54"/>
  <c r="F54"/>
  <c r="H53"/>
  <c r="I53" s="1"/>
  <c r="F53"/>
  <c r="F52"/>
  <c r="H52" s="1"/>
  <c r="I52" s="1"/>
  <c r="I51"/>
  <c r="H51"/>
  <c r="F51"/>
  <c r="I50"/>
  <c r="H50"/>
  <c r="F50"/>
  <c r="H49"/>
  <c r="I49" s="1"/>
  <c r="F49"/>
  <c r="F48"/>
  <c r="H48" s="1"/>
  <c r="I48" s="1"/>
  <c r="I47"/>
  <c r="H47"/>
  <c r="F47"/>
  <c r="I46"/>
  <c r="H46"/>
  <c r="F46"/>
  <c r="H45"/>
  <c r="I45" s="1"/>
  <c r="F45"/>
  <c r="F44"/>
  <c r="H44" s="1"/>
  <c r="I44" s="1"/>
  <c r="I43"/>
  <c r="H43"/>
  <c r="F43"/>
  <c r="I42"/>
  <c r="H42"/>
  <c r="F42"/>
  <c r="H41"/>
  <c r="I41" s="1"/>
  <c r="F41"/>
  <c r="F40"/>
  <c r="H40" s="1"/>
  <c r="I40" s="1"/>
  <c r="I39"/>
  <c r="H39"/>
  <c r="F39"/>
  <c r="I38"/>
  <c r="H38"/>
  <c r="F38"/>
  <c r="H37"/>
  <c r="I37" s="1"/>
  <c r="F37"/>
  <c r="F36"/>
  <c r="H36" s="1"/>
  <c r="I36" s="1"/>
  <c r="I35"/>
  <c r="H35"/>
  <c r="F35"/>
  <c r="I34"/>
  <c r="H34"/>
  <c r="F34"/>
  <c r="H33"/>
  <c r="I33" s="1"/>
  <c r="F33"/>
  <c r="F32"/>
  <c r="H32" s="1"/>
  <c r="I32" s="1"/>
  <c r="I31"/>
  <c r="H31"/>
  <c r="F31"/>
  <c r="I27"/>
  <c r="H27"/>
  <c r="F27"/>
  <c r="H26"/>
  <c r="I26" s="1"/>
  <c r="F26"/>
  <c r="F25"/>
  <c r="H25" s="1"/>
  <c r="I25" s="1"/>
  <c r="I24"/>
  <c r="H24"/>
  <c r="F24"/>
  <c r="I23"/>
  <c r="H23"/>
  <c r="F23"/>
  <c r="H22"/>
  <c r="I22" s="1"/>
  <c r="F22"/>
  <c r="F21"/>
  <c r="H21" s="1"/>
  <c r="I21" s="1"/>
  <c r="I20"/>
  <c r="H20"/>
  <c r="F20"/>
  <c r="I19"/>
  <c r="H19"/>
  <c r="F19"/>
  <c r="H18"/>
  <c r="I18" s="1"/>
  <c r="F18"/>
  <c r="F17"/>
  <c r="H17" s="1"/>
  <c r="I17" s="1"/>
  <c r="I16"/>
  <c r="H16"/>
  <c r="F16"/>
  <c r="I15"/>
  <c r="H15"/>
  <c r="F15"/>
  <c r="H14"/>
  <c r="I14" s="1"/>
  <c r="F14"/>
  <c r="F13"/>
  <c r="H13" s="1"/>
  <c r="I13" s="1"/>
  <c r="I12"/>
  <c r="H12"/>
  <c r="F12"/>
  <c r="I11"/>
  <c r="H11"/>
  <c r="F11"/>
  <c r="H10"/>
  <c r="I10" s="1"/>
  <c r="F10"/>
  <c r="F9"/>
  <c r="H9" s="1"/>
  <c r="I9" s="1"/>
  <c r="I8"/>
  <c r="H8"/>
  <c r="F8"/>
  <c r="I7"/>
  <c r="H7"/>
  <c r="F7"/>
  <c r="H6"/>
  <c r="I6" s="1"/>
  <c r="F6"/>
  <c r="F5"/>
  <c r="H5" s="1"/>
  <c r="I5" s="1"/>
  <c r="I4"/>
  <c r="H4"/>
  <c r="F4"/>
  <c r="J91" l="1"/>
  <c r="I119"/>
  <c r="J119" s="1"/>
</calcChain>
</file>

<file path=xl/sharedStrings.xml><?xml version="1.0" encoding="utf-8"?>
<sst xmlns="http://schemas.openxmlformats.org/spreadsheetml/2006/main" count="118" uniqueCount="78">
  <si>
    <t>Anno</t>
  </si>
  <si>
    <t>N. Documento</t>
  </si>
  <si>
    <t>Data</t>
  </si>
  <si>
    <t>Importo</t>
  </si>
  <si>
    <t>Data Scadenza</t>
  </si>
  <si>
    <t>Data Pagamento</t>
  </si>
  <si>
    <t>Ritardo (gg)</t>
  </si>
  <si>
    <t>Importo x Ritardo</t>
  </si>
  <si>
    <t>I.I.S. "G. Galilei" - Salerno</t>
  </si>
  <si>
    <t>Indicatore tempi medi di pagamento (Indicatore di tempestività) - art. 9 DPCM 22/09/2014</t>
  </si>
  <si>
    <t>PA-0042</t>
  </si>
  <si>
    <t>N. Prog.M</t>
  </si>
  <si>
    <t>784/2015</t>
  </si>
  <si>
    <t>403/PA</t>
  </si>
  <si>
    <t>8T00925042</t>
  </si>
  <si>
    <t>000251/PAM/15</t>
  </si>
  <si>
    <t>01PA/2015</t>
  </si>
  <si>
    <t>6  2016</t>
  </si>
  <si>
    <t>8T00096477</t>
  </si>
  <si>
    <t xml:space="preserve">6   2015    </t>
  </si>
  <si>
    <t>PA-0006</t>
  </si>
  <si>
    <t>5/PA</t>
  </si>
  <si>
    <t>6/PA</t>
  </si>
  <si>
    <t>16P00015</t>
  </si>
  <si>
    <t>16P00016</t>
  </si>
  <si>
    <t>16P00019</t>
  </si>
  <si>
    <t>94/2016</t>
  </si>
  <si>
    <t>2   80</t>
  </si>
  <si>
    <t>20164E07435</t>
  </si>
  <si>
    <t>PA-21</t>
  </si>
  <si>
    <t>10   80</t>
  </si>
  <si>
    <t>8T00261836</t>
  </si>
  <si>
    <t>20164E14438</t>
  </si>
  <si>
    <t>20164G01579</t>
  </si>
  <si>
    <t>8/PA</t>
  </si>
  <si>
    <t>21/PA</t>
  </si>
  <si>
    <t>22/PA</t>
  </si>
  <si>
    <t>23/PA</t>
  </si>
  <si>
    <t>185/PA</t>
  </si>
  <si>
    <t>42/2016</t>
  </si>
  <si>
    <t>1/E</t>
  </si>
  <si>
    <t>28/PA</t>
  </si>
  <si>
    <t>11PA</t>
  </si>
  <si>
    <t>8T00406591</t>
  </si>
  <si>
    <t>14PA</t>
  </si>
  <si>
    <t>1   2016</t>
  </si>
  <si>
    <t>344/2016</t>
  </si>
  <si>
    <t>01/E</t>
  </si>
  <si>
    <t>32/PA</t>
  </si>
  <si>
    <t>33/PA</t>
  </si>
  <si>
    <t>34PA</t>
  </si>
  <si>
    <t>18/PA</t>
  </si>
  <si>
    <t>8T00563869</t>
  </si>
  <si>
    <t>2016 4E23907</t>
  </si>
  <si>
    <t>284/PA</t>
  </si>
  <si>
    <t>24/PA</t>
  </si>
  <si>
    <t>261/PA</t>
  </si>
  <si>
    <t>8T00713449</t>
  </si>
  <si>
    <t>633/2016</t>
  </si>
  <si>
    <t>65/PA</t>
  </si>
  <si>
    <t>FATTPA 13_16</t>
  </si>
  <si>
    <t>27/PA</t>
  </si>
  <si>
    <t>43/PA</t>
  </si>
  <si>
    <t>44PA</t>
  </si>
  <si>
    <t>45PA</t>
  </si>
  <si>
    <t>15/PA</t>
  </si>
  <si>
    <t>298/PA</t>
  </si>
  <si>
    <t>1-E</t>
  </si>
  <si>
    <t>01/PA</t>
  </si>
  <si>
    <t>30/PA</t>
  </si>
  <si>
    <t>Totale 1</t>
  </si>
  <si>
    <t>Totale 2</t>
  </si>
  <si>
    <t>Rapporto Totale2/Totale1</t>
  </si>
  <si>
    <t>I trimestre 2016</t>
  </si>
  <si>
    <t>II trimestre 2016</t>
  </si>
  <si>
    <t>III trimestre 2016</t>
  </si>
  <si>
    <t>IV trimestre 2016</t>
  </si>
  <si>
    <t>Anno 2016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</si>
</sst>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4" fontId="0" fillId="0" borderId="0" xfId="0" applyNumberFormat="1"/>
    <xf numFmtId="0" fontId="1" fillId="0" borderId="0" xfId="0" applyFont="1"/>
    <xf numFmtId="0" fontId="1" fillId="2" borderId="0" xfId="0" applyFont="1" applyFill="1"/>
    <xf numFmtId="17" fontId="0" fillId="0" borderId="0" xfId="0" applyNumberFormat="1"/>
    <xf numFmtId="11" fontId="0" fillId="0" borderId="0" xfId="0" applyNumberFormat="1"/>
    <xf numFmtId="2" fontId="0" fillId="0" borderId="0" xfId="0" applyNumberFormat="1"/>
    <xf numFmtId="14" fontId="1" fillId="2" borderId="0" xfId="0" applyNumberFormat="1" applyFont="1" applyFill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9"/>
  <sheetViews>
    <sheetView tabSelected="1" workbookViewId="0">
      <selection activeCell="I58" sqref="I58"/>
    </sheetView>
  </sheetViews>
  <sheetFormatPr defaultRowHeight="15"/>
  <cols>
    <col min="2" max="2" width="9.85546875" bestFit="1" customWidth="1"/>
    <col min="3" max="3" width="15" bestFit="1" customWidth="1"/>
    <col min="4" max="4" width="10.7109375" bestFit="1" customWidth="1"/>
    <col min="5" max="5" width="9" bestFit="1" customWidth="1"/>
    <col min="6" max="6" width="13.7109375" bestFit="1" customWidth="1"/>
    <col min="7" max="7" width="15.5703125" bestFit="1" customWidth="1"/>
    <col min="8" max="8" width="11.28515625" bestFit="1" customWidth="1"/>
    <col min="9" max="9" width="16.5703125" bestFit="1" customWidth="1"/>
    <col min="10" max="10" width="23.42578125" bestFit="1" customWidth="1"/>
  </cols>
  <sheetData>
    <row r="1" spans="1:9">
      <c r="A1" s="9" t="s">
        <v>8</v>
      </c>
      <c r="B1" s="9"/>
      <c r="C1" s="9"/>
      <c r="D1" s="9"/>
      <c r="E1" s="9"/>
      <c r="F1" s="9"/>
      <c r="G1" s="9"/>
      <c r="H1" s="9"/>
      <c r="I1" s="9"/>
    </row>
    <row r="2" spans="1:9">
      <c r="A2" s="9" t="s">
        <v>9</v>
      </c>
      <c r="B2" s="9"/>
      <c r="C2" s="9"/>
      <c r="D2" s="9"/>
      <c r="E2" s="9"/>
      <c r="F2" s="9"/>
      <c r="G2" s="9"/>
      <c r="H2" s="9"/>
      <c r="I2" s="9"/>
    </row>
    <row r="3" spans="1:9">
      <c r="A3" s="2" t="s">
        <v>0</v>
      </c>
      <c r="B3" s="2" t="s">
        <v>11</v>
      </c>
      <c r="C3" s="2" t="s">
        <v>1</v>
      </c>
      <c r="D3" s="2" t="s">
        <v>2</v>
      </c>
      <c r="E3" s="2" t="s">
        <v>3</v>
      </c>
      <c r="F3" s="3" t="s">
        <v>4</v>
      </c>
      <c r="G3" s="2" t="s">
        <v>5</v>
      </c>
      <c r="H3" s="3" t="s">
        <v>6</v>
      </c>
      <c r="I3" s="3" t="s">
        <v>7</v>
      </c>
    </row>
    <row r="4" spans="1:9">
      <c r="A4">
        <v>2016</v>
      </c>
      <c r="B4">
        <v>2</v>
      </c>
      <c r="C4" t="s">
        <v>10</v>
      </c>
      <c r="D4" s="1">
        <v>42367</v>
      </c>
      <c r="E4">
        <v>585.6</v>
      </c>
      <c r="F4" s="1">
        <f>D4+30</f>
        <v>42397</v>
      </c>
      <c r="G4" s="1">
        <v>42382</v>
      </c>
      <c r="H4">
        <f>G4-F4</f>
        <v>-15</v>
      </c>
      <c r="I4" s="6">
        <f>E4*H4</f>
        <v>-8784</v>
      </c>
    </row>
    <row r="5" spans="1:9">
      <c r="A5">
        <v>2016</v>
      </c>
      <c r="B5">
        <v>4</v>
      </c>
      <c r="C5" t="s">
        <v>12</v>
      </c>
      <c r="D5" s="1">
        <v>42332</v>
      </c>
      <c r="E5">
        <v>209</v>
      </c>
      <c r="F5" s="1">
        <f>D5+30</f>
        <v>42362</v>
      </c>
      <c r="G5" s="1">
        <v>42382</v>
      </c>
      <c r="H5">
        <f>G5-F5</f>
        <v>20</v>
      </c>
      <c r="I5" s="6">
        <f>E5*H5</f>
        <v>4180</v>
      </c>
    </row>
    <row r="6" spans="1:9">
      <c r="A6">
        <v>2016</v>
      </c>
      <c r="B6">
        <v>6</v>
      </c>
      <c r="C6" t="s">
        <v>13</v>
      </c>
      <c r="D6" s="1">
        <v>42353</v>
      </c>
      <c r="E6">
        <v>1830</v>
      </c>
      <c r="F6" s="1">
        <f t="shared" ref="F6:F114" si="0">D6+30</f>
        <v>42383</v>
      </c>
      <c r="G6" s="1">
        <v>42382</v>
      </c>
      <c r="H6">
        <f t="shared" ref="H6:H114" si="1">G6-F6</f>
        <v>-1</v>
      </c>
      <c r="I6" s="6">
        <f t="shared" ref="I6:I114" si="2">E6*H6</f>
        <v>-1830</v>
      </c>
    </row>
    <row r="7" spans="1:9">
      <c r="A7">
        <v>2016</v>
      </c>
      <c r="B7">
        <v>8</v>
      </c>
      <c r="C7">
        <v>8715305326</v>
      </c>
      <c r="D7" s="1">
        <v>42340</v>
      </c>
      <c r="E7">
        <v>95.01</v>
      </c>
      <c r="F7" s="1">
        <f t="shared" si="0"/>
        <v>42370</v>
      </c>
      <c r="G7" s="1">
        <v>42382</v>
      </c>
      <c r="H7">
        <f t="shared" si="1"/>
        <v>12</v>
      </c>
      <c r="I7" s="6">
        <f t="shared" si="2"/>
        <v>1140.1200000000001</v>
      </c>
    </row>
    <row r="8" spans="1:9">
      <c r="A8">
        <v>2016</v>
      </c>
      <c r="B8">
        <v>9</v>
      </c>
      <c r="C8" t="s">
        <v>14</v>
      </c>
      <c r="D8" s="1">
        <v>42345</v>
      </c>
      <c r="E8">
        <v>108.56</v>
      </c>
      <c r="F8" s="1">
        <f t="shared" si="0"/>
        <v>42375</v>
      </c>
      <c r="G8" s="1">
        <v>42383</v>
      </c>
      <c r="H8">
        <f t="shared" si="1"/>
        <v>8</v>
      </c>
      <c r="I8" s="6">
        <f t="shared" si="2"/>
        <v>868.48</v>
      </c>
    </row>
    <row r="9" spans="1:9">
      <c r="A9">
        <v>2016</v>
      </c>
      <c r="B9">
        <v>11</v>
      </c>
      <c r="C9" t="s">
        <v>15</v>
      </c>
      <c r="D9" s="1">
        <v>42367</v>
      </c>
      <c r="E9">
        <v>732</v>
      </c>
      <c r="F9" s="1">
        <f t="shared" si="0"/>
        <v>42397</v>
      </c>
      <c r="G9" s="1">
        <v>42383</v>
      </c>
      <c r="H9">
        <f t="shared" si="1"/>
        <v>-14</v>
      </c>
      <c r="I9" s="6">
        <f t="shared" si="2"/>
        <v>-10248</v>
      </c>
    </row>
    <row r="10" spans="1:9">
      <c r="A10">
        <v>2016</v>
      </c>
      <c r="B10">
        <v>13</v>
      </c>
      <c r="C10" t="s">
        <v>16</v>
      </c>
      <c r="D10" s="1">
        <v>42345</v>
      </c>
      <c r="E10">
        <v>1800</v>
      </c>
      <c r="F10" s="1">
        <f t="shared" si="0"/>
        <v>42375</v>
      </c>
      <c r="G10" s="1">
        <v>42383</v>
      </c>
      <c r="H10">
        <f t="shared" si="1"/>
        <v>8</v>
      </c>
      <c r="I10" s="6">
        <f t="shared" si="2"/>
        <v>14400</v>
      </c>
    </row>
    <row r="11" spans="1:9">
      <c r="A11">
        <v>2016</v>
      </c>
      <c r="B11">
        <v>74</v>
      </c>
      <c r="C11">
        <v>8716008428</v>
      </c>
      <c r="D11" s="1">
        <v>42395</v>
      </c>
      <c r="E11">
        <v>49.69</v>
      </c>
      <c r="F11" s="1">
        <f t="shared" si="0"/>
        <v>42425</v>
      </c>
      <c r="G11" s="1">
        <v>42401</v>
      </c>
      <c r="H11">
        <f t="shared" si="1"/>
        <v>-24</v>
      </c>
      <c r="I11" s="6">
        <f t="shared" si="2"/>
        <v>-1192.56</v>
      </c>
    </row>
    <row r="12" spans="1:9">
      <c r="A12">
        <v>2016</v>
      </c>
      <c r="B12">
        <v>75</v>
      </c>
      <c r="C12">
        <v>20160024003</v>
      </c>
      <c r="D12" s="1">
        <v>42398</v>
      </c>
      <c r="E12">
        <v>149</v>
      </c>
      <c r="F12" s="1">
        <f t="shared" si="0"/>
        <v>42428</v>
      </c>
      <c r="G12" s="1">
        <v>42401</v>
      </c>
      <c r="H12">
        <f t="shared" si="1"/>
        <v>-27</v>
      </c>
      <c r="I12" s="6">
        <f t="shared" si="2"/>
        <v>-4023</v>
      </c>
    </row>
    <row r="13" spans="1:9">
      <c r="A13">
        <v>2016</v>
      </c>
      <c r="B13">
        <v>77</v>
      </c>
      <c r="C13" t="s">
        <v>17</v>
      </c>
      <c r="D13" s="1">
        <v>42392</v>
      </c>
      <c r="E13">
        <v>1034.8</v>
      </c>
      <c r="F13" s="1">
        <f t="shared" si="0"/>
        <v>42422</v>
      </c>
      <c r="G13" s="1">
        <v>42403</v>
      </c>
      <c r="H13">
        <f t="shared" si="1"/>
        <v>-19</v>
      </c>
      <c r="I13" s="6">
        <f t="shared" si="2"/>
        <v>-19661.2</v>
      </c>
    </row>
    <row r="14" spans="1:9">
      <c r="A14">
        <v>2016</v>
      </c>
      <c r="B14">
        <v>78</v>
      </c>
      <c r="C14">
        <v>40</v>
      </c>
      <c r="D14" s="1">
        <v>42394</v>
      </c>
      <c r="E14">
        <v>378.81</v>
      </c>
      <c r="F14" s="1">
        <f t="shared" si="0"/>
        <v>42424</v>
      </c>
      <c r="G14" s="1">
        <v>42403</v>
      </c>
      <c r="H14">
        <f t="shared" si="1"/>
        <v>-21</v>
      </c>
      <c r="I14" s="6">
        <f t="shared" si="2"/>
        <v>-7955.01</v>
      </c>
    </row>
    <row r="15" spans="1:9">
      <c r="A15">
        <v>2016</v>
      </c>
      <c r="B15">
        <v>80</v>
      </c>
      <c r="C15">
        <v>41</v>
      </c>
      <c r="D15" s="1">
        <v>42394</v>
      </c>
      <c r="E15">
        <v>1345.05</v>
      </c>
      <c r="F15" s="1">
        <f t="shared" si="0"/>
        <v>42424</v>
      </c>
      <c r="G15" s="1">
        <v>42403</v>
      </c>
      <c r="H15">
        <f t="shared" si="1"/>
        <v>-21</v>
      </c>
      <c r="I15" s="6">
        <f t="shared" si="2"/>
        <v>-28246.05</v>
      </c>
    </row>
    <row r="16" spans="1:9">
      <c r="A16">
        <v>2016</v>
      </c>
      <c r="B16">
        <v>82</v>
      </c>
      <c r="C16">
        <v>51</v>
      </c>
      <c r="D16" s="1">
        <v>42402</v>
      </c>
      <c r="E16">
        <v>77.680000000000007</v>
      </c>
      <c r="F16" s="1">
        <f t="shared" si="0"/>
        <v>42432</v>
      </c>
      <c r="G16" s="1">
        <v>42406</v>
      </c>
      <c r="H16">
        <f t="shared" si="1"/>
        <v>-26</v>
      </c>
      <c r="I16" s="6">
        <f t="shared" si="2"/>
        <v>-2019.6800000000003</v>
      </c>
    </row>
    <row r="17" spans="1:10">
      <c r="A17">
        <v>2016</v>
      </c>
      <c r="B17">
        <v>93</v>
      </c>
      <c r="C17" t="s">
        <v>18</v>
      </c>
      <c r="D17" s="1">
        <v>42405</v>
      </c>
      <c r="E17">
        <v>115.66</v>
      </c>
      <c r="F17" s="1">
        <f t="shared" si="0"/>
        <v>42435</v>
      </c>
      <c r="G17" s="1">
        <v>42424</v>
      </c>
      <c r="H17">
        <f t="shared" si="1"/>
        <v>-11</v>
      </c>
      <c r="I17" s="6">
        <f t="shared" si="2"/>
        <v>-1272.26</v>
      </c>
    </row>
    <row r="18" spans="1:10">
      <c r="A18">
        <v>2016</v>
      </c>
      <c r="B18">
        <v>95</v>
      </c>
      <c r="C18">
        <v>62</v>
      </c>
      <c r="D18" s="1">
        <v>42411</v>
      </c>
      <c r="E18">
        <v>863.76</v>
      </c>
      <c r="F18" s="1">
        <f t="shared" si="0"/>
        <v>42441</v>
      </c>
      <c r="G18" s="1">
        <v>42424</v>
      </c>
      <c r="H18">
        <f t="shared" si="1"/>
        <v>-17</v>
      </c>
      <c r="I18" s="6">
        <f t="shared" si="2"/>
        <v>-14683.92</v>
      </c>
    </row>
    <row r="19" spans="1:10">
      <c r="A19">
        <v>2016</v>
      </c>
      <c r="B19">
        <v>97</v>
      </c>
      <c r="C19" s="4" t="s">
        <v>19</v>
      </c>
      <c r="D19" s="1">
        <v>42367</v>
      </c>
      <c r="E19">
        <v>1830</v>
      </c>
      <c r="F19" s="1">
        <f t="shared" si="0"/>
        <v>42397</v>
      </c>
      <c r="G19" s="1">
        <v>42424</v>
      </c>
      <c r="H19">
        <f t="shared" si="1"/>
        <v>27</v>
      </c>
      <c r="I19" s="6">
        <f t="shared" si="2"/>
        <v>49410</v>
      </c>
    </row>
    <row r="20" spans="1:10">
      <c r="A20">
        <v>2016</v>
      </c>
      <c r="B20">
        <v>99</v>
      </c>
      <c r="C20">
        <v>4326</v>
      </c>
      <c r="D20" s="1">
        <v>42418</v>
      </c>
      <c r="E20">
        <v>1342</v>
      </c>
      <c r="F20" s="1">
        <f t="shared" si="0"/>
        <v>42448</v>
      </c>
      <c r="G20" s="1">
        <v>42424</v>
      </c>
      <c r="H20">
        <f t="shared" si="1"/>
        <v>-24</v>
      </c>
      <c r="I20" s="6">
        <f t="shared" si="2"/>
        <v>-32208</v>
      </c>
    </row>
    <row r="21" spans="1:10">
      <c r="A21">
        <v>2016</v>
      </c>
      <c r="B21">
        <v>101</v>
      </c>
      <c r="C21" t="s">
        <v>20</v>
      </c>
      <c r="D21" s="1">
        <v>42412</v>
      </c>
      <c r="E21">
        <v>146.4</v>
      </c>
      <c r="F21" s="1">
        <f t="shared" si="0"/>
        <v>42442</v>
      </c>
      <c r="G21" s="1">
        <v>42424</v>
      </c>
      <c r="H21">
        <f t="shared" si="1"/>
        <v>-18</v>
      </c>
      <c r="I21" s="6">
        <f t="shared" si="2"/>
        <v>-2635.2000000000003</v>
      </c>
    </row>
    <row r="22" spans="1:10">
      <c r="A22">
        <v>2016</v>
      </c>
      <c r="B22">
        <v>106</v>
      </c>
      <c r="C22" t="s">
        <v>21</v>
      </c>
      <c r="D22" s="1">
        <v>42412</v>
      </c>
      <c r="E22">
        <v>522.66</v>
      </c>
      <c r="F22" s="1">
        <f t="shared" si="0"/>
        <v>42442</v>
      </c>
      <c r="G22" s="1">
        <v>42424</v>
      </c>
      <c r="H22">
        <f t="shared" si="1"/>
        <v>-18</v>
      </c>
      <c r="I22" s="6">
        <f t="shared" si="2"/>
        <v>-9407.8799999999992</v>
      </c>
    </row>
    <row r="23" spans="1:10">
      <c r="A23">
        <v>2016</v>
      </c>
      <c r="B23">
        <v>108</v>
      </c>
      <c r="C23" t="s">
        <v>22</v>
      </c>
      <c r="D23" s="1">
        <v>42412</v>
      </c>
      <c r="E23">
        <v>133.47</v>
      </c>
      <c r="F23" s="1">
        <f t="shared" si="0"/>
        <v>42442</v>
      </c>
      <c r="G23" s="1">
        <v>42424</v>
      </c>
      <c r="H23">
        <f t="shared" si="1"/>
        <v>-18</v>
      </c>
      <c r="I23" s="6">
        <f t="shared" si="2"/>
        <v>-2402.46</v>
      </c>
    </row>
    <row r="24" spans="1:10">
      <c r="A24">
        <v>2016</v>
      </c>
      <c r="B24">
        <v>110</v>
      </c>
      <c r="C24" t="s">
        <v>23</v>
      </c>
      <c r="D24" s="1">
        <v>42400</v>
      </c>
      <c r="E24">
        <v>1543.42</v>
      </c>
      <c r="F24" s="1">
        <f t="shared" si="0"/>
        <v>42430</v>
      </c>
      <c r="G24" s="1">
        <v>42425</v>
      </c>
      <c r="H24">
        <f t="shared" si="1"/>
        <v>-5</v>
      </c>
      <c r="I24" s="6">
        <f t="shared" si="2"/>
        <v>-7717.1</v>
      </c>
    </row>
    <row r="25" spans="1:10">
      <c r="A25">
        <v>2016</v>
      </c>
      <c r="B25">
        <v>112</v>
      </c>
      <c r="C25" t="s">
        <v>24</v>
      </c>
      <c r="D25" s="1">
        <v>42400</v>
      </c>
      <c r="E25">
        <v>2250.9</v>
      </c>
      <c r="F25" s="1">
        <f t="shared" si="0"/>
        <v>42430</v>
      </c>
      <c r="G25" s="1">
        <v>42425</v>
      </c>
      <c r="H25">
        <f t="shared" si="1"/>
        <v>-5</v>
      </c>
      <c r="I25" s="6">
        <f t="shared" si="2"/>
        <v>-11254.5</v>
      </c>
    </row>
    <row r="26" spans="1:10">
      <c r="A26">
        <v>2016</v>
      </c>
      <c r="B26">
        <v>114</v>
      </c>
      <c r="C26" t="s">
        <v>25</v>
      </c>
      <c r="D26" s="1">
        <v>42413</v>
      </c>
      <c r="E26">
        <v>1148.02</v>
      </c>
      <c r="F26" s="1">
        <f t="shared" si="0"/>
        <v>42443</v>
      </c>
      <c r="G26" s="1">
        <v>42426</v>
      </c>
      <c r="H26">
        <f t="shared" si="1"/>
        <v>-17</v>
      </c>
      <c r="I26" s="6">
        <f t="shared" si="2"/>
        <v>-19516.34</v>
      </c>
      <c r="J26" s="8" t="s">
        <v>73</v>
      </c>
    </row>
    <row r="27" spans="1:10">
      <c r="A27">
        <v>2016</v>
      </c>
      <c r="B27">
        <v>172</v>
      </c>
      <c r="C27">
        <v>8716045476</v>
      </c>
      <c r="D27" s="1">
        <v>42425</v>
      </c>
      <c r="E27">
        <v>63.66</v>
      </c>
      <c r="F27" s="1">
        <f t="shared" si="0"/>
        <v>42455</v>
      </c>
      <c r="G27" s="1">
        <v>42440</v>
      </c>
      <c r="H27">
        <f t="shared" si="1"/>
        <v>-15</v>
      </c>
      <c r="I27" s="6">
        <f t="shared" si="2"/>
        <v>-954.9</v>
      </c>
      <c r="J27" s="3" t="s">
        <v>72</v>
      </c>
    </row>
    <row r="28" spans="1:10">
      <c r="D28" s="7" t="s">
        <v>70</v>
      </c>
      <c r="E28">
        <f>SUM(E4:E27)</f>
        <v>18355.150000000001</v>
      </c>
      <c r="F28" s="1"/>
      <c r="G28" s="1"/>
      <c r="H28" s="3" t="s">
        <v>71</v>
      </c>
      <c r="I28" s="6">
        <f>SUM(I4:I27)</f>
        <v>-116013.46</v>
      </c>
      <c r="J28" s="6">
        <f>I28/E28</f>
        <v>-6.3204855313086519</v>
      </c>
    </row>
    <row r="29" spans="1:10">
      <c r="D29" s="1"/>
      <c r="F29" s="1"/>
      <c r="G29" s="1"/>
    </row>
    <row r="30" spans="1:10">
      <c r="A30" s="2" t="s">
        <v>0</v>
      </c>
      <c r="B30" s="2" t="s">
        <v>11</v>
      </c>
      <c r="C30" s="2" t="s">
        <v>1</v>
      </c>
      <c r="D30" s="2" t="s">
        <v>2</v>
      </c>
      <c r="E30" s="2" t="s">
        <v>3</v>
      </c>
      <c r="F30" s="3" t="s">
        <v>4</v>
      </c>
      <c r="G30" s="2" t="s">
        <v>5</v>
      </c>
      <c r="H30" s="3" t="s">
        <v>6</v>
      </c>
      <c r="I30" s="3" t="s">
        <v>7</v>
      </c>
    </row>
    <row r="31" spans="1:10">
      <c r="A31">
        <v>2016</v>
      </c>
      <c r="B31">
        <v>174</v>
      </c>
      <c r="C31">
        <v>8716076109</v>
      </c>
      <c r="D31" s="1">
        <v>42459</v>
      </c>
      <c r="E31">
        <v>69.709999999999994</v>
      </c>
      <c r="F31" s="1">
        <f t="shared" si="0"/>
        <v>42489</v>
      </c>
      <c r="G31" s="1">
        <v>42472</v>
      </c>
      <c r="H31">
        <f t="shared" si="1"/>
        <v>-17</v>
      </c>
      <c r="I31" s="6">
        <f t="shared" si="2"/>
        <v>-1185.07</v>
      </c>
    </row>
    <row r="32" spans="1:10">
      <c r="A32">
        <v>2016</v>
      </c>
      <c r="B32">
        <v>175</v>
      </c>
      <c r="C32" t="s">
        <v>26</v>
      </c>
      <c r="D32" s="1">
        <v>42436</v>
      </c>
      <c r="E32">
        <v>517</v>
      </c>
      <c r="F32" s="1">
        <f t="shared" si="0"/>
        <v>42466</v>
      </c>
      <c r="G32" s="1">
        <v>42481</v>
      </c>
      <c r="H32">
        <f t="shared" si="1"/>
        <v>15</v>
      </c>
      <c r="I32" s="6">
        <f t="shared" si="2"/>
        <v>7755</v>
      </c>
    </row>
    <row r="33" spans="1:9">
      <c r="A33">
        <v>2016</v>
      </c>
      <c r="B33">
        <v>177</v>
      </c>
      <c r="C33" s="4" t="s">
        <v>27</v>
      </c>
      <c r="D33" s="1">
        <v>42422</v>
      </c>
      <c r="E33">
        <v>660.89</v>
      </c>
      <c r="F33" s="1">
        <f t="shared" si="0"/>
        <v>42452</v>
      </c>
      <c r="G33" s="1">
        <v>42481</v>
      </c>
      <c r="H33">
        <f t="shared" si="1"/>
        <v>29</v>
      </c>
      <c r="I33" s="6">
        <f t="shared" si="2"/>
        <v>19165.810000000001</v>
      </c>
    </row>
    <row r="34" spans="1:9">
      <c r="A34">
        <v>2016</v>
      </c>
      <c r="B34">
        <v>179</v>
      </c>
      <c r="C34">
        <v>70492</v>
      </c>
      <c r="D34" s="1">
        <v>42429</v>
      </c>
      <c r="E34">
        <v>593.29999999999995</v>
      </c>
      <c r="F34" s="1">
        <f t="shared" si="0"/>
        <v>42459</v>
      </c>
      <c r="G34" s="1">
        <v>42481</v>
      </c>
      <c r="H34">
        <f t="shared" si="1"/>
        <v>22</v>
      </c>
      <c r="I34" s="6">
        <f t="shared" si="2"/>
        <v>13052.599999999999</v>
      </c>
    </row>
    <row r="35" spans="1:9">
      <c r="A35">
        <v>2016</v>
      </c>
      <c r="B35">
        <v>181</v>
      </c>
      <c r="C35" s="5" t="s">
        <v>28</v>
      </c>
      <c r="D35" s="1">
        <v>42430</v>
      </c>
      <c r="E35">
        <v>622</v>
      </c>
      <c r="F35" s="1">
        <f t="shared" si="0"/>
        <v>42460</v>
      </c>
      <c r="G35" s="1">
        <v>42481</v>
      </c>
      <c r="H35">
        <f t="shared" si="1"/>
        <v>21</v>
      </c>
      <c r="I35" s="6">
        <f t="shared" si="2"/>
        <v>13062</v>
      </c>
    </row>
    <row r="36" spans="1:9">
      <c r="A36">
        <v>2016</v>
      </c>
      <c r="B36">
        <v>183</v>
      </c>
      <c r="C36">
        <v>20</v>
      </c>
      <c r="D36" s="1">
        <v>42445</v>
      </c>
      <c r="E36">
        <v>540.29999999999995</v>
      </c>
      <c r="F36" s="1">
        <f t="shared" si="0"/>
        <v>42475</v>
      </c>
      <c r="G36" s="1">
        <v>42481</v>
      </c>
      <c r="H36">
        <f t="shared" si="1"/>
        <v>6</v>
      </c>
      <c r="I36" s="6">
        <f t="shared" si="2"/>
        <v>3241.7999999999997</v>
      </c>
    </row>
    <row r="37" spans="1:9">
      <c r="A37">
        <v>2016</v>
      </c>
      <c r="B37">
        <v>184</v>
      </c>
      <c r="C37" t="s">
        <v>29</v>
      </c>
      <c r="D37" s="1">
        <v>42452</v>
      </c>
      <c r="E37">
        <v>492.88</v>
      </c>
      <c r="F37" s="1">
        <f t="shared" si="0"/>
        <v>42482</v>
      </c>
      <c r="G37" s="1">
        <v>42481</v>
      </c>
      <c r="H37">
        <f t="shared" si="1"/>
        <v>-1</v>
      </c>
      <c r="I37" s="6">
        <f t="shared" si="2"/>
        <v>-492.88</v>
      </c>
    </row>
    <row r="38" spans="1:9">
      <c r="A38">
        <v>2016</v>
      </c>
      <c r="B38">
        <v>187</v>
      </c>
      <c r="C38">
        <v>25</v>
      </c>
      <c r="D38" s="1">
        <v>42473</v>
      </c>
      <c r="E38">
        <v>290</v>
      </c>
      <c r="F38" s="1">
        <f t="shared" si="0"/>
        <v>42503</v>
      </c>
      <c r="G38" s="1">
        <v>42481</v>
      </c>
      <c r="H38">
        <f t="shared" si="1"/>
        <v>-22</v>
      </c>
      <c r="I38" s="6">
        <f t="shared" si="2"/>
        <v>-6380</v>
      </c>
    </row>
    <row r="39" spans="1:9">
      <c r="A39">
        <v>2016</v>
      </c>
      <c r="B39">
        <v>189</v>
      </c>
      <c r="C39">
        <v>78</v>
      </c>
      <c r="D39" s="1">
        <v>42474</v>
      </c>
      <c r="E39">
        <v>250</v>
      </c>
      <c r="F39" s="1">
        <f t="shared" si="0"/>
        <v>42504</v>
      </c>
      <c r="G39" s="1">
        <v>42481</v>
      </c>
      <c r="H39">
        <f t="shared" si="1"/>
        <v>-23</v>
      </c>
      <c r="I39" s="6">
        <f t="shared" si="2"/>
        <v>-5750</v>
      </c>
    </row>
    <row r="40" spans="1:9">
      <c r="A40">
        <v>2016</v>
      </c>
      <c r="B40">
        <v>191</v>
      </c>
      <c r="C40">
        <v>79</v>
      </c>
      <c r="D40" s="1">
        <v>42474</v>
      </c>
      <c r="E40">
        <v>200</v>
      </c>
      <c r="F40" s="1">
        <f t="shared" si="0"/>
        <v>42504</v>
      </c>
      <c r="G40" s="1">
        <v>42481</v>
      </c>
      <c r="H40">
        <f t="shared" si="1"/>
        <v>-23</v>
      </c>
      <c r="I40" s="6">
        <f t="shared" si="2"/>
        <v>-4600</v>
      </c>
    </row>
    <row r="41" spans="1:9">
      <c r="A41">
        <v>2016</v>
      </c>
      <c r="B41">
        <v>193</v>
      </c>
      <c r="C41">
        <v>80</v>
      </c>
      <c r="D41" s="1">
        <v>42474</v>
      </c>
      <c r="E41">
        <v>250</v>
      </c>
      <c r="F41" s="1">
        <f t="shared" si="0"/>
        <v>42504</v>
      </c>
      <c r="G41" s="1">
        <v>42481</v>
      </c>
      <c r="H41">
        <f t="shared" si="1"/>
        <v>-23</v>
      </c>
      <c r="I41" s="6">
        <f t="shared" si="2"/>
        <v>-5750</v>
      </c>
    </row>
    <row r="42" spans="1:9">
      <c r="A42">
        <v>2016</v>
      </c>
      <c r="B42">
        <v>195</v>
      </c>
      <c r="C42">
        <v>8716100506</v>
      </c>
      <c r="D42" s="1">
        <v>42478</v>
      </c>
      <c r="E42">
        <v>96.96</v>
      </c>
      <c r="F42" s="1">
        <f t="shared" si="0"/>
        <v>42508</v>
      </c>
      <c r="G42" s="1">
        <v>42481</v>
      </c>
      <c r="H42">
        <f t="shared" si="1"/>
        <v>-27</v>
      </c>
      <c r="I42" s="6">
        <f t="shared" si="2"/>
        <v>-2617.9199999999996</v>
      </c>
    </row>
    <row r="43" spans="1:9">
      <c r="A43">
        <v>2016</v>
      </c>
      <c r="B43">
        <v>196</v>
      </c>
      <c r="C43" t="s">
        <v>30</v>
      </c>
      <c r="D43" s="1">
        <v>42473</v>
      </c>
      <c r="E43">
        <v>185.68</v>
      </c>
      <c r="F43" s="1">
        <f t="shared" si="0"/>
        <v>42503</v>
      </c>
      <c r="G43" s="1">
        <v>42486</v>
      </c>
      <c r="H43">
        <f t="shared" si="1"/>
        <v>-17</v>
      </c>
      <c r="I43" s="6">
        <f t="shared" si="2"/>
        <v>-3156.56</v>
      </c>
    </row>
    <row r="44" spans="1:9">
      <c r="A44">
        <v>2016</v>
      </c>
      <c r="B44">
        <v>199</v>
      </c>
      <c r="C44" t="s">
        <v>31</v>
      </c>
      <c r="D44" s="1">
        <v>42466</v>
      </c>
      <c r="E44">
        <v>91.05</v>
      </c>
      <c r="F44" s="1">
        <f t="shared" si="0"/>
        <v>42496</v>
      </c>
      <c r="G44" s="1">
        <v>42487</v>
      </c>
      <c r="H44">
        <f t="shared" si="1"/>
        <v>-9</v>
      </c>
      <c r="I44" s="6">
        <f t="shared" si="2"/>
        <v>-819.44999999999993</v>
      </c>
    </row>
    <row r="45" spans="1:9">
      <c r="A45">
        <v>2016</v>
      </c>
      <c r="B45">
        <v>202</v>
      </c>
      <c r="C45" s="5" t="s">
        <v>32</v>
      </c>
      <c r="D45" s="1">
        <v>42481</v>
      </c>
      <c r="E45">
        <v>292.8</v>
      </c>
      <c r="F45" s="1">
        <f t="shared" si="0"/>
        <v>42511</v>
      </c>
      <c r="G45" s="1">
        <v>42508</v>
      </c>
      <c r="H45">
        <f t="shared" si="1"/>
        <v>-3</v>
      </c>
      <c r="I45" s="6">
        <f t="shared" si="2"/>
        <v>-878.40000000000009</v>
      </c>
    </row>
    <row r="46" spans="1:9">
      <c r="A46">
        <v>2016</v>
      </c>
      <c r="B46">
        <v>204</v>
      </c>
      <c r="C46" t="s">
        <v>33</v>
      </c>
      <c r="D46" s="1">
        <v>42480</v>
      </c>
      <c r="E46">
        <v>390</v>
      </c>
      <c r="F46" s="1">
        <f t="shared" si="0"/>
        <v>42510</v>
      </c>
      <c r="G46" s="1">
        <v>42508</v>
      </c>
      <c r="H46">
        <f t="shared" si="1"/>
        <v>-2</v>
      </c>
      <c r="I46" s="6">
        <f t="shared" si="2"/>
        <v>-780</v>
      </c>
    </row>
    <row r="47" spans="1:9">
      <c r="A47">
        <v>2016</v>
      </c>
      <c r="B47">
        <v>205</v>
      </c>
      <c r="C47" t="s">
        <v>34</v>
      </c>
      <c r="D47" s="1">
        <v>42489</v>
      </c>
      <c r="E47">
        <v>22.01</v>
      </c>
      <c r="F47" s="1">
        <f t="shared" si="0"/>
        <v>42519</v>
      </c>
      <c r="G47" s="1">
        <v>42508</v>
      </c>
      <c r="H47">
        <f t="shared" si="1"/>
        <v>-11</v>
      </c>
      <c r="I47" s="6">
        <f t="shared" si="2"/>
        <v>-242.11</v>
      </c>
    </row>
    <row r="48" spans="1:9">
      <c r="A48">
        <v>2016</v>
      </c>
      <c r="B48">
        <v>207</v>
      </c>
      <c r="C48" t="s">
        <v>35</v>
      </c>
      <c r="D48" s="1">
        <v>42493</v>
      </c>
      <c r="E48">
        <v>521.44000000000005</v>
      </c>
      <c r="F48" s="1">
        <f t="shared" si="0"/>
        <v>42523</v>
      </c>
      <c r="G48" s="1">
        <v>42508</v>
      </c>
      <c r="H48">
        <f t="shared" si="1"/>
        <v>-15</v>
      </c>
      <c r="I48" s="6">
        <f t="shared" si="2"/>
        <v>-7821.6</v>
      </c>
    </row>
    <row r="49" spans="1:10">
      <c r="A49">
        <v>2016</v>
      </c>
      <c r="B49">
        <v>209</v>
      </c>
      <c r="C49" t="s">
        <v>36</v>
      </c>
      <c r="D49" s="1">
        <v>42493</v>
      </c>
      <c r="E49">
        <v>128.12</v>
      </c>
      <c r="F49" s="1">
        <f t="shared" si="0"/>
        <v>42523</v>
      </c>
      <c r="G49" s="1">
        <v>42508</v>
      </c>
      <c r="H49">
        <f t="shared" si="1"/>
        <v>-15</v>
      </c>
      <c r="I49" s="6">
        <f t="shared" si="2"/>
        <v>-1921.8000000000002</v>
      </c>
    </row>
    <row r="50" spans="1:10">
      <c r="A50">
        <v>2016</v>
      </c>
      <c r="B50">
        <v>211</v>
      </c>
      <c r="C50" t="s">
        <v>37</v>
      </c>
      <c r="D50" s="1">
        <v>42493</v>
      </c>
      <c r="E50">
        <v>310.87</v>
      </c>
      <c r="F50" s="1">
        <f t="shared" si="0"/>
        <v>42523</v>
      </c>
      <c r="G50" s="1">
        <v>42508</v>
      </c>
      <c r="H50">
        <f t="shared" si="1"/>
        <v>-15</v>
      </c>
      <c r="I50" s="6">
        <f t="shared" si="2"/>
        <v>-4663.05</v>
      </c>
    </row>
    <row r="51" spans="1:10">
      <c r="A51">
        <v>2016</v>
      </c>
      <c r="B51">
        <v>213</v>
      </c>
      <c r="C51">
        <v>159</v>
      </c>
      <c r="D51" s="1">
        <v>42490</v>
      </c>
      <c r="E51">
        <v>927.2</v>
      </c>
      <c r="F51" s="1">
        <f t="shared" si="0"/>
        <v>42520</v>
      </c>
      <c r="G51" s="1">
        <v>42508</v>
      </c>
      <c r="H51">
        <f t="shared" si="1"/>
        <v>-12</v>
      </c>
      <c r="I51" s="6">
        <f t="shared" si="2"/>
        <v>-11126.400000000001</v>
      </c>
    </row>
    <row r="52" spans="1:10">
      <c r="A52">
        <v>2016</v>
      </c>
      <c r="B52">
        <v>215</v>
      </c>
      <c r="C52">
        <v>249</v>
      </c>
      <c r="D52" s="1">
        <v>42489</v>
      </c>
      <c r="E52">
        <v>500</v>
      </c>
      <c r="F52" s="1">
        <f t="shared" si="0"/>
        <v>42519</v>
      </c>
      <c r="G52" s="1">
        <v>42509</v>
      </c>
      <c r="H52">
        <f t="shared" si="1"/>
        <v>-10</v>
      </c>
      <c r="I52" s="6">
        <f t="shared" si="2"/>
        <v>-5000</v>
      </c>
    </row>
    <row r="53" spans="1:10">
      <c r="A53">
        <v>2016</v>
      </c>
      <c r="B53">
        <v>217</v>
      </c>
      <c r="C53">
        <v>198</v>
      </c>
      <c r="D53" s="1">
        <v>42495</v>
      </c>
      <c r="E53">
        <v>848.25</v>
      </c>
      <c r="F53" s="1">
        <f t="shared" si="0"/>
        <v>42525</v>
      </c>
      <c r="G53" s="1">
        <v>42509</v>
      </c>
      <c r="H53">
        <f t="shared" si="1"/>
        <v>-16</v>
      </c>
      <c r="I53" s="6">
        <f t="shared" si="2"/>
        <v>-13572</v>
      </c>
    </row>
    <row r="54" spans="1:10">
      <c r="A54">
        <v>2016</v>
      </c>
      <c r="B54">
        <v>219</v>
      </c>
      <c r="C54">
        <v>7</v>
      </c>
      <c r="D54" s="1">
        <v>42501</v>
      </c>
      <c r="E54">
        <v>274</v>
      </c>
      <c r="F54" s="1">
        <f t="shared" si="0"/>
        <v>42531</v>
      </c>
      <c r="G54" s="1">
        <v>42509</v>
      </c>
      <c r="H54">
        <f t="shared" si="1"/>
        <v>-22</v>
      </c>
      <c r="I54" s="6">
        <f t="shared" si="2"/>
        <v>-6028</v>
      </c>
    </row>
    <row r="55" spans="1:10">
      <c r="A55">
        <v>2016</v>
      </c>
      <c r="B55">
        <v>221</v>
      </c>
      <c r="C55" t="s">
        <v>38</v>
      </c>
      <c r="D55" s="1">
        <v>42501</v>
      </c>
      <c r="E55">
        <v>183</v>
      </c>
      <c r="F55" s="1">
        <f t="shared" si="0"/>
        <v>42531</v>
      </c>
      <c r="G55" s="1">
        <v>42509</v>
      </c>
      <c r="H55">
        <f t="shared" si="1"/>
        <v>-22</v>
      </c>
      <c r="I55" s="6">
        <f t="shared" si="2"/>
        <v>-4026</v>
      </c>
    </row>
    <row r="56" spans="1:10">
      <c r="A56">
        <v>2016</v>
      </c>
      <c r="B56">
        <v>223</v>
      </c>
      <c r="C56">
        <v>229</v>
      </c>
      <c r="D56" s="1">
        <v>42506</v>
      </c>
      <c r="E56">
        <v>574.62</v>
      </c>
      <c r="F56" s="1">
        <f t="shared" si="0"/>
        <v>42536</v>
      </c>
      <c r="G56" s="1">
        <v>42510</v>
      </c>
      <c r="H56">
        <f t="shared" si="1"/>
        <v>-26</v>
      </c>
      <c r="I56" s="6">
        <f t="shared" si="2"/>
        <v>-14940.12</v>
      </c>
    </row>
    <row r="57" spans="1:10">
      <c r="A57">
        <v>2016</v>
      </c>
      <c r="B57">
        <v>225</v>
      </c>
      <c r="C57">
        <v>230</v>
      </c>
      <c r="D57" s="1">
        <v>42506</v>
      </c>
      <c r="E57">
        <v>1599.3</v>
      </c>
      <c r="F57" s="1">
        <f t="shared" si="0"/>
        <v>42536</v>
      </c>
      <c r="G57" s="1">
        <v>42510</v>
      </c>
      <c r="H57">
        <f t="shared" si="1"/>
        <v>-26</v>
      </c>
      <c r="I57" s="6">
        <f t="shared" si="2"/>
        <v>-41581.799999999996</v>
      </c>
    </row>
    <row r="58" spans="1:10">
      <c r="A58">
        <v>2016</v>
      </c>
      <c r="B58">
        <v>227</v>
      </c>
      <c r="C58">
        <v>1290920158</v>
      </c>
      <c r="D58" s="1">
        <v>41845</v>
      </c>
      <c r="E58">
        <v>11089.8</v>
      </c>
      <c r="F58" s="1">
        <f t="shared" si="0"/>
        <v>41875</v>
      </c>
      <c r="G58" s="1">
        <v>42510</v>
      </c>
      <c r="H58">
        <f t="shared" si="1"/>
        <v>635</v>
      </c>
      <c r="I58" s="6">
        <f t="shared" si="2"/>
        <v>7042023</v>
      </c>
    </row>
    <row r="59" spans="1:10">
      <c r="A59">
        <v>2016</v>
      </c>
      <c r="B59">
        <v>239</v>
      </c>
      <c r="C59">
        <v>8716146677</v>
      </c>
      <c r="D59" s="1">
        <v>42529</v>
      </c>
      <c r="E59">
        <v>68.260000000000005</v>
      </c>
      <c r="F59" s="1">
        <f t="shared" si="0"/>
        <v>42559</v>
      </c>
      <c r="G59" s="1">
        <v>42550</v>
      </c>
      <c r="H59">
        <f t="shared" si="1"/>
        <v>-9</v>
      </c>
      <c r="I59" s="6">
        <f t="shared" si="2"/>
        <v>-614.34</v>
      </c>
      <c r="J59" s="8" t="s">
        <v>74</v>
      </c>
    </row>
    <row r="60" spans="1:10">
      <c r="A60">
        <v>2016</v>
      </c>
      <c r="B60">
        <v>240</v>
      </c>
      <c r="C60" t="s">
        <v>39</v>
      </c>
      <c r="D60" s="1">
        <v>42523</v>
      </c>
      <c r="E60">
        <v>707</v>
      </c>
      <c r="F60" s="1">
        <f t="shared" si="0"/>
        <v>42553</v>
      </c>
      <c r="G60" s="1">
        <v>42550</v>
      </c>
      <c r="H60">
        <f t="shared" si="1"/>
        <v>-3</v>
      </c>
      <c r="I60" s="6">
        <f t="shared" si="2"/>
        <v>-2121</v>
      </c>
      <c r="J60" s="3" t="s">
        <v>72</v>
      </c>
    </row>
    <row r="61" spans="1:10">
      <c r="D61" s="7" t="s">
        <v>70</v>
      </c>
      <c r="E61">
        <f>SUM(E31:E60)</f>
        <v>23296.44</v>
      </c>
      <c r="F61" s="1"/>
      <c r="G61" s="1"/>
      <c r="H61" s="3" t="s">
        <v>71</v>
      </c>
      <c r="I61">
        <f>SUM(I31:I60)</f>
        <v>6952231.71</v>
      </c>
      <c r="J61" s="6">
        <f>I61/E61</f>
        <v>298.42463955866219</v>
      </c>
    </row>
    <row r="62" spans="1:10">
      <c r="D62" s="1"/>
      <c r="F62" s="1"/>
      <c r="G62" s="1"/>
    </row>
    <row r="63" spans="1:10">
      <c r="A63" s="2" t="s">
        <v>0</v>
      </c>
      <c r="B63" s="2" t="s">
        <v>11</v>
      </c>
      <c r="C63" s="2" t="s">
        <v>1</v>
      </c>
      <c r="D63" s="2" t="s">
        <v>2</v>
      </c>
      <c r="E63" s="2" t="s">
        <v>3</v>
      </c>
      <c r="F63" s="3" t="s">
        <v>4</v>
      </c>
      <c r="G63" s="2" t="s">
        <v>5</v>
      </c>
      <c r="H63" s="3" t="s">
        <v>6</v>
      </c>
      <c r="I63" s="3" t="s">
        <v>7</v>
      </c>
    </row>
    <row r="64" spans="1:10">
      <c r="A64">
        <v>2016</v>
      </c>
      <c r="B64">
        <v>241</v>
      </c>
      <c r="C64">
        <v>2</v>
      </c>
      <c r="D64" s="1">
        <v>41961</v>
      </c>
      <c r="E64">
        <v>219.6</v>
      </c>
      <c r="F64" s="1">
        <f t="shared" si="0"/>
        <v>41991</v>
      </c>
      <c r="G64" s="1">
        <v>42552</v>
      </c>
      <c r="H64">
        <f t="shared" si="1"/>
        <v>561</v>
      </c>
      <c r="I64">
        <f t="shared" si="2"/>
        <v>123195.59999999999</v>
      </c>
    </row>
    <row r="65" spans="1:9">
      <c r="A65">
        <v>2016</v>
      </c>
      <c r="B65">
        <v>242</v>
      </c>
      <c r="C65">
        <v>3</v>
      </c>
      <c r="D65" s="1">
        <v>41961</v>
      </c>
      <c r="E65">
        <v>219.6</v>
      </c>
      <c r="F65" s="1">
        <f t="shared" si="0"/>
        <v>41991</v>
      </c>
      <c r="G65" s="1">
        <v>42552</v>
      </c>
      <c r="H65">
        <f t="shared" si="1"/>
        <v>561</v>
      </c>
      <c r="I65">
        <f t="shared" si="2"/>
        <v>123195.59999999999</v>
      </c>
    </row>
    <row r="66" spans="1:9">
      <c r="A66">
        <v>2016</v>
      </c>
      <c r="B66">
        <v>243</v>
      </c>
      <c r="C66">
        <v>4</v>
      </c>
      <c r="D66" s="1">
        <v>41961</v>
      </c>
      <c r="E66">
        <v>219.6</v>
      </c>
      <c r="F66" s="1">
        <f t="shared" si="0"/>
        <v>41991</v>
      </c>
      <c r="G66" s="1">
        <v>42552</v>
      </c>
      <c r="H66">
        <f t="shared" si="1"/>
        <v>561</v>
      </c>
      <c r="I66">
        <f t="shared" si="2"/>
        <v>123195.59999999999</v>
      </c>
    </row>
    <row r="67" spans="1:9">
      <c r="A67">
        <v>2016</v>
      </c>
      <c r="B67">
        <v>244</v>
      </c>
      <c r="C67">
        <v>5</v>
      </c>
      <c r="D67" s="1">
        <v>41962</v>
      </c>
      <c r="E67">
        <v>274.5</v>
      </c>
      <c r="F67" s="1">
        <f t="shared" si="0"/>
        <v>41992</v>
      </c>
      <c r="G67" s="1">
        <v>42552</v>
      </c>
      <c r="H67">
        <f t="shared" si="1"/>
        <v>560</v>
      </c>
      <c r="I67">
        <f t="shared" si="2"/>
        <v>153720</v>
      </c>
    </row>
    <row r="68" spans="1:9">
      <c r="A68">
        <v>2016</v>
      </c>
      <c r="B68">
        <v>245</v>
      </c>
      <c r="C68" t="s">
        <v>40</v>
      </c>
      <c r="D68" s="1">
        <v>42517</v>
      </c>
      <c r="E68">
        <v>869.99</v>
      </c>
      <c r="F68" s="1">
        <f t="shared" si="0"/>
        <v>42547</v>
      </c>
      <c r="G68" s="1">
        <v>42552</v>
      </c>
      <c r="H68">
        <f t="shared" si="1"/>
        <v>5</v>
      </c>
      <c r="I68">
        <f t="shared" si="2"/>
        <v>4349.95</v>
      </c>
    </row>
    <row r="69" spans="1:9">
      <c r="A69">
        <v>2016</v>
      </c>
      <c r="B69">
        <v>248</v>
      </c>
      <c r="C69">
        <v>1613</v>
      </c>
      <c r="D69" s="1">
        <v>42514</v>
      </c>
      <c r="E69">
        <v>160</v>
      </c>
      <c r="F69" s="1">
        <f t="shared" si="0"/>
        <v>42544</v>
      </c>
      <c r="G69" s="1">
        <v>42553</v>
      </c>
      <c r="H69">
        <f t="shared" si="1"/>
        <v>9</v>
      </c>
      <c r="I69">
        <f t="shared" si="2"/>
        <v>1440</v>
      </c>
    </row>
    <row r="70" spans="1:9">
      <c r="A70">
        <v>2016</v>
      </c>
      <c r="B70">
        <v>249</v>
      </c>
      <c r="C70">
        <v>201811</v>
      </c>
      <c r="D70" s="1">
        <v>42510</v>
      </c>
      <c r="E70">
        <v>4135.8</v>
      </c>
      <c r="F70" s="1">
        <f t="shared" si="0"/>
        <v>42540</v>
      </c>
      <c r="G70" s="1">
        <v>42553</v>
      </c>
      <c r="H70">
        <f t="shared" si="1"/>
        <v>13</v>
      </c>
      <c r="I70">
        <f t="shared" si="2"/>
        <v>53765.4</v>
      </c>
    </row>
    <row r="71" spans="1:9">
      <c r="A71">
        <v>2016</v>
      </c>
      <c r="B71">
        <v>251</v>
      </c>
      <c r="C71" t="s">
        <v>41</v>
      </c>
      <c r="D71" s="1">
        <v>42514</v>
      </c>
      <c r="E71">
        <v>139.08000000000001</v>
      </c>
      <c r="F71" s="1">
        <f t="shared" si="0"/>
        <v>42544</v>
      </c>
      <c r="G71" s="1">
        <v>42553</v>
      </c>
      <c r="H71">
        <f t="shared" si="1"/>
        <v>9</v>
      </c>
      <c r="I71">
        <f t="shared" si="2"/>
        <v>1251.72</v>
      </c>
    </row>
    <row r="72" spans="1:9">
      <c r="A72">
        <v>2016</v>
      </c>
      <c r="B72">
        <v>253</v>
      </c>
      <c r="C72">
        <v>3</v>
      </c>
      <c r="D72" s="1">
        <v>42419</v>
      </c>
      <c r="E72">
        <v>624.25</v>
      </c>
      <c r="F72" s="1">
        <f t="shared" si="0"/>
        <v>42449</v>
      </c>
      <c r="G72" s="1">
        <v>42553</v>
      </c>
      <c r="H72">
        <f t="shared" si="1"/>
        <v>104</v>
      </c>
      <c r="I72">
        <f t="shared" si="2"/>
        <v>64922</v>
      </c>
    </row>
    <row r="73" spans="1:9">
      <c r="A73">
        <v>2016</v>
      </c>
      <c r="B73">
        <v>255</v>
      </c>
      <c r="C73" t="s">
        <v>42</v>
      </c>
      <c r="D73" s="1">
        <v>42521</v>
      </c>
      <c r="E73">
        <v>16.98</v>
      </c>
      <c r="F73" s="1">
        <f t="shared" si="0"/>
        <v>42551</v>
      </c>
      <c r="G73" s="1">
        <v>42553</v>
      </c>
      <c r="H73">
        <f t="shared" si="1"/>
        <v>2</v>
      </c>
      <c r="I73">
        <f t="shared" si="2"/>
        <v>33.96</v>
      </c>
    </row>
    <row r="74" spans="1:9">
      <c r="A74">
        <v>2016</v>
      </c>
      <c r="B74">
        <v>257</v>
      </c>
      <c r="C74">
        <v>540</v>
      </c>
      <c r="D74" s="1">
        <v>42524</v>
      </c>
      <c r="E74">
        <v>495.44</v>
      </c>
      <c r="F74" s="1">
        <f t="shared" si="0"/>
        <v>42554</v>
      </c>
      <c r="G74" s="1">
        <v>42553</v>
      </c>
      <c r="H74">
        <f t="shared" si="1"/>
        <v>-1</v>
      </c>
      <c r="I74">
        <f t="shared" si="2"/>
        <v>-495.44</v>
      </c>
    </row>
    <row r="75" spans="1:9">
      <c r="A75">
        <v>2016</v>
      </c>
      <c r="B75">
        <v>259</v>
      </c>
      <c r="C75">
        <v>192</v>
      </c>
      <c r="D75" s="1">
        <v>42531</v>
      </c>
      <c r="E75">
        <v>650</v>
      </c>
      <c r="F75" s="1">
        <f t="shared" si="0"/>
        <v>42561</v>
      </c>
      <c r="G75" s="1">
        <v>42553</v>
      </c>
      <c r="H75">
        <f t="shared" si="1"/>
        <v>-8</v>
      </c>
      <c r="I75">
        <f t="shared" si="2"/>
        <v>-5200</v>
      </c>
    </row>
    <row r="76" spans="1:9">
      <c r="A76">
        <v>2016</v>
      </c>
      <c r="B76">
        <v>261</v>
      </c>
      <c r="C76">
        <v>219</v>
      </c>
      <c r="D76" s="1">
        <v>42531</v>
      </c>
      <c r="E76">
        <v>600</v>
      </c>
      <c r="F76" s="1">
        <f t="shared" si="0"/>
        <v>42561</v>
      </c>
      <c r="G76" s="1">
        <v>42555</v>
      </c>
      <c r="H76">
        <f t="shared" si="1"/>
        <v>-6</v>
      </c>
      <c r="I76">
        <f t="shared" si="2"/>
        <v>-3600</v>
      </c>
    </row>
    <row r="77" spans="1:9">
      <c r="A77">
        <v>2016</v>
      </c>
      <c r="B77">
        <v>263</v>
      </c>
      <c r="C77" t="s">
        <v>43</v>
      </c>
      <c r="D77" s="1">
        <v>42528</v>
      </c>
      <c r="E77">
        <v>85.16</v>
      </c>
      <c r="F77" s="1">
        <f t="shared" si="0"/>
        <v>42558</v>
      </c>
      <c r="G77" s="1">
        <v>42555</v>
      </c>
      <c r="H77">
        <f t="shared" si="1"/>
        <v>-3</v>
      </c>
      <c r="I77">
        <f t="shared" si="2"/>
        <v>-255.48</v>
      </c>
    </row>
    <row r="78" spans="1:9">
      <c r="A78">
        <v>2016</v>
      </c>
      <c r="B78">
        <v>265</v>
      </c>
      <c r="C78">
        <v>350</v>
      </c>
      <c r="D78" s="1">
        <v>42537</v>
      </c>
      <c r="E78">
        <v>999.42</v>
      </c>
      <c r="F78" s="1">
        <f t="shared" si="0"/>
        <v>42567</v>
      </c>
      <c r="G78" s="1">
        <v>42555</v>
      </c>
      <c r="H78">
        <f t="shared" si="1"/>
        <v>-12</v>
      </c>
      <c r="I78">
        <f t="shared" si="2"/>
        <v>-11993.039999999999</v>
      </c>
    </row>
    <row r="79" spans="1:9">
      <c r="A79">
        <v>2016</v>
      </c>
      <c r="B79">
        <v>267</v>
      </c>
      <c r="C79" t="s">
        <v>44</v>
      </c>
      <c r="D79" s="1">
        <v>42551</v>
      </c>
      <c r="E79">
        <v>342.25</v>
      </c>
      <c r="F79" s="1">
        <f t="shared" si="0"/>
        <v>42581</v>
      </c>
      <c r="G79" s="1">
        <v>42555</v>
      </c>
      <c r="H79">
        <f t="shared" si="1"/>
        <v>-26</v>
      </c>
      <c r="I79">
        <f t="shared" si="2"/>
        <v>-8898.5</v>
      </c>
    </row>
    <row r="80" spans="1:9">
      <c r="A80">
        <v>2016</v>
      </c>
      <c r="B80">
        <v>269</v>
      </c>
      <c r="C80" t="s">
        <v>45</v>
      </c>
      <c r="D80" s="1">
        <v>42548</v>
      </c>
      <c r="E80">
        <v>360</v>
      </c>
      <c r="F80" s="1">
        <f t="shared" si="0"/>
        <v>42578</v>
      </c>
      <c r="G80" s="1">
        <v>42555</v>
      </c>
      <c r="H80">
        <f t="shared" si="1"/>
        <v>-23</v>
      </c>
      <c r="I80">
        <f t="shared" si="2"/>
        <v>-8280</v>
      </c>
    </row>
    <row r="81" spans="1:10">
      <c r="A81">
        <v>2016</v>
      </c>
      <c r="B81">
        <v>271</v>
      </c>
      <c r="C81" t="s">
        <v>46</v>
      </c>
      <c r="D81" s="1">
        <v>42553</v>
      </c>
      <c r="E81">
        <v>665.7</v>
      </c>
      <c r="F81" s="1">
        <f t="shared" si="0"/>
        <v>42583</v>
      </c>
      <c r="G81" s="1">
        <v>42556</v>
      </c>
      <c r="H81">
        <f t="shared" si="1"/>
        <v>-27</v>
      </c>
      <c r="I81">
        <f t="shared" si="2"/>
        <v>-17973.900000000001</v>
      </c>
    </row>
    <row r="82" spans="1:10">
      <c r="A82">
        <v>2016</v>
      </c>
      <c r="B82">
        <v>275</v>
      </c>
      <c r="C82" t="s">
        <v>47</v>
      </c>
      <c r="D82" s="1">
        <v>42584</v>
      </c>
      <c r="E82">
        <v>2400</v>
      </c>
      <c r="F82" s="1">
        <f t="shared" si="0"/>
        <v>42614</v>
      </c>
      <c r="G82" s="1">
        <v>42585</v>
      </c>
      <c r="H82">
        <f t="shared" si="1"/>
        <v>-29</v>
      </c>
      <c r="I82">
        <f t="shared" si="2"/>
        <v>-69600</v>
      </c>
    </row>
    <row r="83" spans="1:10">
      <c r="A83">
        <v>2016</v>
      </c>
      <c r="B83">
        <v>306</v>
      </c>
      <c r="C83" t="s">
        <v>48</v>
      </c>
      <c r="D83" s="1">
        <v>42584</v>
      </c>
      <c r="E83">
        <v>379.43</v>
      </c>
      <c r="F83" s="1">
        <f t="shared" si="0"/>
        <v>42614</v>
      </c>
      <c r="G83" s="1">
        <v>42616</v>
      </c>
      <c r="H83">
        <f t="shared" si="1"/>
        <v>2</v>
      </c>
      <c r="I83">
        <f t="shared" si="2"/>
        <v>758.86</v>
      </c>
    </row>
    <row r="84" spans="1:10">
      <c r="A84">
        <v>2016</v>
      </c>
      <c r="B84">
        <v>308</v>
      </c>
      <c r="C84" t="s">
        <v>49</v>
      </c>
      <c r="D84" s="1">
        <v>42584</v>
      </c>
      <c r="E84">
        <v>114.59</v>
      </c>
      <c r="F84" s="1">
        <f t="shared" si="0"/>
        <v>42614</v>
      </c>
      <c r="G84" s="1">
        <v>42616</v>
      </c>
      <c r="H84">
        <f t="shared" si="1"/>
        <v>2</v>
      </c>
      <c r="I84">
        <f t="shared" si="2"/>
        <v>229.18</v>
      </c>
    </row>
    <row r="85" spans="1:10">
      <c r="A85">
        <v>2016</v>
      </c>
      <c r="B85">
        <v>310</v>
      </c>
      <c r="C85" t="s">
        <v>50</v>
      </c>
      <c r="D85" s="1">
        <v>42584</v>
      </c>
      <c r="E85">
        <v>357.41</v>
      </c>
      <c r="F85" s="1">
        <f t="shared" si="0"/>
        <v>42614</v>
      </c>
      <c r="G85" s="1">
        <v>42616</v>
      </c>
      <c r="H85">
        <f t="shared" si="1"/>
        <v>2</v>
      </c>
      <c r="I85">
        <f t="shared" si="2"/>
        <v>714.82</v>
      </c>
    </row>
    <row r="86" spans="1:10">
      <c r="A86">
        <v>2016</v>
      </c>
      <c r="B86">
        <v>312</v>
      </c>
      <c r="C86" t="s">
        <v>51</v>
      </c>
      <c r="D86" s="1">
        <v>42580</v>
      </c>
      <c r="E86">
        <v>48.23</v>
      </c>
      <c r="F86" s="1">
        <f t="shared" si="0"/>
        <v>42610</v>
      </c>
      <c r="G86" s="1">
        <v>42616</v>
      </c>
      <c r="H86">
        <f t="shared" si="1"/>
        <v>6</v>
      </c>
      <c r="I86">
        <f t="shared" si="2"/>
        <v>289.38</v>
      </c>
    </row>
    <row r="87" spans="1:10">
      <c r="A87">
        <v>2016</v>
      </c>
      <c r="B87">
        <v>314</v>
      </c>
      <c r="C87" t="s">
        <v>52</v>
      </c>
      <c r="D87" s="1">
        <v>42587</v>
      </c>
      <c r="E87">
        <v>90.84</v>
      </c>
      <c r="F87" s="1">
        <f t="shared" si="0"/>
        <v>42617</v>
      </c>
      <c r="G87" s="1">
        <v>42616</v>
      </c>
      <c r="H87">
        <f t="shared" si="1"/>
        <v>-1</v>
      </c>
      <c r="I87">
        <f t="shared" si="2"/>
        <v>-90.84</v>
      </c>
    </row>
    <row r="88" spans="1:10">
      <c r="A88">
        <v>2016</v>
      </c>
      <c r="B88">
        <v>316</v>
      </c>
      <c r="C88">
        <v>311</v>
      </c>
      <c r="D88" s="1">
        <v>42557</v>
      </c>
      <c r="E88">
        <v>1345.05</v>
      </c>
      <c r="F88" s="1">
        <f t="shared" si="0"/>
        <v>42587</v>
      </c>
      <c r="G88" s="1">
        <v>42616</v>
      </c>
      <c r="H88">
        <f t="shared" si="1"/>
        <v>29</v>
      </c>
      <c r="I88">
        <f t="shared" si="2"/>
        <v>39006.449999999997</v>
      </c>
    </row>
    <row r="89" spans="1:10">
      <c r="A89">
        <v>2016</v>
      </c>
      <c r="B89">
        <v>318</v>
      </c>
      <c r="C89" t="s">
        <v>53</v>
      </c>
      <c r="D89" s="1">
        <v>42557</v>
      </c>
      <c r="E89">
        <v>610</v>
      </c>
      <c r="F89" s="1">
        <f t="shared" si="0"/>
        <v>42587</v>
      </c>
      <c r="G89" s="1">
        <v>42619</v>
      </c>
      <c r="H89">
        <f t="shared" si="1"/>
        <v>32</v>
      </c>
      <c r="I89">
        <f t="shared" si="2"/>
        <v>19520</v>
      </c>
      <c r="J89" s="8" t="s">
        <v>75</v>
      </c>
    </row>
    <row r="90" spans="1:10">
      <c r="A90">
        <v>2016</v>
      </c>
      <c r="B90">
        <v>320</v>
      </c>
      <c r="C90">
        <v>243</v>
      </c>
      <c r="D90" s="1">
        <v>42559</v>
      </c>
      <c r="E90">
        <v>300</v>
      </c>
      <c r="F90" s="1">
        <f t="shared" si="0"/>
        <v>42589</v>
      </c>
      <c r="G90" s="1">
        <v>42619</v>
      </c>
      <c r="H90">
        <f t="shared" si="1"/>
        <v>30</v>
      </c>
      <c r="I90">
        <f t="shared" si="2"/>
        <v>9000</v>
      </c>
      <c r="J90" s="3" t="s">
        <v>72</v>
      </c>
    </row>
    <row r="91" spans="1:10">
      <c r="D91" s="7" t="s">
        <v>70</v>
      </c>
      <c r="E91">
        <f>SUM(E64:E90)</f>
        <v>16722.919999999998</v>
      </c>
      <c r="F91" s="1"/>
      <c r="G91" s="1"/>
      <c r="H91" s="3" t="s">
        <v>71</v>
      </c>
      <c r="I91">
        <f>SUM(I64:I90)</f>
        <v>592201.31999999995</v>
      </c>
      <c r="J91" s="6">
        <f>I91/E91</f>
        <v>35.412554745223922</v>
      </c>
    </row>
    <row r="92" spans="1:10">
      <c r="D92" s="1"/>
      <c r="F92" s="1"/>
      <c r="G92" s="1"/>
    </row>
    <row r="93" spans="1:10">
      <c r="A93" s="2" t="s">
        <v>0</v>
      </c>
      <c r="B93" s="2" t="s">
        <v>11</v>
      </c>
      <c r="C93" s="2" t="s">
        <v>1</v>
      </c>
      <c r="D93" s="2" t="s">
        <v>2</v>
      </c>
      <c r="E93" s="2" t="s">
        <v>3</v>
      </c>
      <c r="F93" s="3" t="s">
        <v>4</v>
      </c>
      <c r="G93" s="2" t="s">
        <v>5</v>
      </c>
      <c r="H93" s="3" t="s">
        <v>6</v>
      </c>
      <c r="I93" s="3" t="s">
        <v>7</v>
      </c>
    </row>
    <row r="94" spans="1:10">
      <c r="A94">
        <v>2016</v>
      </c>
      <c r="B94">
        <v>337</v>
      </c>
      <c r="C94" t="s">
        <v>35</v>
      </c>
      <c r="D94" s="1">
        <v>42613</v>
      </c>
      <c r="E94">
        <v>10.4</v>
      </c>
      <c r="F94" s="1">
        <f t="shared" si="0"/>
        <v>42643</v>
      </c>
      <c r="G94" s="1">
        <v>42660</v>
      </c>
      <c r="H94">
        <f t="shared" si="1"/>
        <v>17</v>
      </c>
      <c r="I94">
        <f t="shared" si="2"/>
        <v>176.8</v>
      </c>
    </row>
    <row r="95" spans="1:10">
      <c r="A95">
        <v>2016</v>
      </c>
      <c r="B95">
        <v>339</v>
      </c>
      <c r="C95" t="s">
        <v>54</v>
      </c>
      <c r="D95" s="1">
        <v>42636</v>
      </c>
      <c r="E95">
        <v>1998.36</v>
      </c>
      <c r="F95" s="1">
        <f t="shared" si="0"/>
        <v>42666</v>
      </c>
      <c r="G95" s="1">
        <v>42660</v>
      </c>
      <c r="H95">
        <f t="shared" si="1"/>
        <v>-6</v>
      </c>
      <c r="I95">
        <f t="shared" si="2"/>
        <v>-11990.16</v>
      </c>
    </row>
    <row r="96" spans="1:10">
      <c r="A96">
        <v>2016</v>
      </c>
      <c r="B96">
        <v>341</v>
      </c>
      <c r="C96" t="s">
        <v>55</v>
      </c>
      <c r="D96" s="1">
        <v>42643</v>
      </c>
      <c r="E96">
        <v>83.6</v>
      </c>
      <c r="F96" s="1">
        <f t="shared" si="0"/>
        <v>42673</v>
      </c>
      <c r="G96" s="1">
        <v>42660</v>
      </c>
      <c r="H96">
        <f t="shared" si="1"/>
        <v>-13</v>
      </c>
      <c r="I96">
        <f t="shared" si="2"/>
        <v>-1086.8</v>
      </c>
    </row>
    <row r="97" spans="1:9">
      <c r="A97">
        <v>2016</v>
      </c>
      <c r="B97">
        <v>343</v>
      </c>
      <c r="C97" t="s">
        <v>56</v>
      </c>
      <c r="D97" s="1">
        <v>42653</v>
      </c>
      <c r="E97">
        <v>69</v>
      </c>
      <c r="F97" s="1">
        <f t="shared" si="0"/>
        <v>42683</v>
      </c>
      <c r="G97" s="1">
        <v>42660</v>
      </c>
      <c r="H97">
        <f t="shared" si="1"/>
        <v>-23</v>
      </c>
      <c r="I97">
        <f t="shared" si="2"/>
        <v>-1587</v>
      </c>
    </row>
    <row r="98" spans="1:9">
      <c r="A98">
        <v>2016</v>
      </c>
      <c r="B98">
        <v>363</v>
      </c>
      <c r="C98">
        <v>396</v>
      </c>
      <c r="D98" s="1">
        <v>42657</v>
      </c>
      <c r="E98">
        <v>427</v>
      </c>
      <c r="F98" s="1">
        <f t="shared" si="0"/>
        <v>42687</v>
      </c>
      <c r="G98" s="1">
        <v>42678</v>
      </c>
      <c r="H98">
        <f t="shared" si="1"/>
        <v>-9</v>
      </c>
      <c r="I98">
        <f t="shared" si="2"/>
        <v>-3843</v>
      </c>
    </row>
    <row r="99" spans="1:9">
      <c r="A99">
        <v>2016</v>
      </c>
      <c r="B99">
        <v>365</v>
      </c>
      <c r="C99" t="s">
        <v>57</v>
      </c>
      <c r="D99" s="1">
        <v>42649</v>
      </c>
      <c r="E99">
        <v>69.8</v>
      </c>
      <c r="F99" s="1">
        <f t="shared" si="0"/>
        <v>42679</v>
      </c>
      <c r="G99" s="1">
        <v>42678</v>
      </c>
      <c r="H99">
        <f t="shared" si="1"/>
        <v>-1</v>
      </c>
      <c r="I99">
        <f t="shared" si="2"/>
        <v>-69.8</v>
      </c>
    </row>
    <row r="100" spans="1:9">
      <c r="A100">
        <v>2016</v>
      </c>
      <c r="B100">
        <v>367</v>
      </c>
      <c r="C100" t="s">
        <v>58</v>
      </c>
      <c r="D100" s="1">
        <v>42662</v>
      </c>
      <c r="E100">
        <v>923</v>
      </c>
      <c r="F100" s="1">
        <f t="shared" si="0"/>
        <v>42692</v>
      </c>
      <c r="G100" s="1">
        <v>42678</v>
      </c>
      <c r="H100">
        <f t="shared" si="1"/>
        <v>-14</v>
      </c>
      <c r="I100">
        <f t="shared" si="2"/>
        <v>-12922</v>
      </c>
    </row>
    <row r="101" spans="1:9">
      <c r="A101">
        <v>2016</v>
      </c>
      <c r="B101">
        <v>369</v>
      </c>
      <c r="C101" s="1" t="s">
        <v>59</v>
      </c>
      <c r="D101" s="1">
        <v>42667</v>
      </c>
      <c r="E101">
        <v>886.8</v>
      </c>
      <c r="F101" s="1">
        <f t="shared" si="0"/>
        <v>42697</v>
      </c>
      <c r="G101" s="1">
        <v>42678</v>
      </c>
      <c r="H101">
        <f t="shared" si="1"/>
        <v>-19</v>
      </c>
      <c r="I101">
        <f t="shared" si="2"/>
        <v>-16849.2</v>
      </c>
    </row>
    <row r="102" spans="1:9">
      <c r="A102">
        <v>2016</v>
      </c>
      <c r="B102">
        <v>370</v>
      </c>
      <c r="C102" t="s">
        <v>60</v>
      </c>
      <c r="D102" s="1">
        <v>42669</v>
      </c>
      <c r="E102">
        <v>894.26</v>
      </c>
      <c r="F102" s="1">
        <f t="shared" si="0"/>
        <v>42699</v>
      </c>
      <c r="G102" s="1">
        <v>42678</v>
      </c>
      <c r="H102">
        <f t="shared" si="1"/>
        <v>-21</v>
      </c>
      <c r="I102">
        <f t="shared" si="2"/>
        <v>-18779.46</v>
      </c>
    </row>
    <row r="103" spans="1:9">
      <c r="A103">
        <v>2016</v>
      </c>
      <c r="B103">
        <v>372</v>
      </c>
      <c r="C103" t="s">
        <v>61</v>
      </c>
      <c r="D103" s="1">
        <v>42674</v>
      </c>
      <c r="E103">
        <v>106.62</v>
      </c>
      <c r="F103" s="1">
        <f t="shared" si="0"/>
        <v>42704</v>
      </c>
      <c r="G103" s="1">
        <v>42682</v>
      </c>
      <c r="H103">
        <f t="shared" si="1"/>
        <v>-22</v>
      </c>
      <c r="I103">
        <f t="shared" si="2"/>
        <v>-2345.6400000000003</v>
      </c>
    </row>
    <row r="104" spans="1:9">
      <c r="A104">
        <v>2016</v>
      </c>
      <c r="B104">
        <v>374</v>
      </c>
      <c r="C104">
        <v>380000061</v>
      </c>
      <c r="D104" s="1">
        <v>42684</v>
      </c>
      <c r="E104">
        <v>6237</v>
      </c>
      <c r="F104" s="1">
        <f t="shared" si="0"/>
        <v>42714</v>
      </c>
      <c r="G104" s="1">
        <v>42689</v>
      </c>
      <c r="H104">
        <f t="shared" si="1"/>
        <v>-25</v>
      </c>
      <c r="I104">
        <f t="shared" si="2"/>
        <v>-155925</v>
      </c>
    </row>
    <row r="105" spans="1:9">
      <c r="A105">
        <v>2016</v>
      </c>
      <c r="B105">
        <v>408</v>
      </c>
      <c r="C105" t="s">
        <v>62</v>
      </c>
      <c r="D105" s="1">
        <v>42684</v>
      </c>
      <c r="E105">
        <v>331.25</v>
      </c>
      <c r="F105" s="1">
        <f t="shared" si="0"/>
        <v>42714</v>
      </c>
      <c r="G105" s="1">
        <v>42705</v>
      </c>
      <c r="H105">
        <f t="shared" si="1"/>
        <v>-9</v>
      </c>
      <c r="I105">
        <f t="shared" si="2"/>
        <v>-2981.25</v>
      </c>
    </row>
    <row r="106" spans="1:9">
      <c r="A106">
        <v>2016</v>
      </c>
      <c r="B106">
        <v>410</v>
      </c>
      <c r="C106" t="s">
        <v>63</v>
      </c>
      <c r="D106" s="1">
        <v>42684</v>
      </c>
      <c r="E106">
        <v>122.01</v>
      </c>
      <c r="F106" s="1">
        <f t="shared" si="0"/>
        <v>42714</v>
      </c>
      <c r="G106" s="1">
        <v>42705</v>
      </c>
      <c r="H106">
        <f t="shared" si="1"/>
        <v>-9</v>
      </c>
      <c r="I106">
        <f t="shared" si="2"/>
        <v>-1098.0900000000001</v>
      </c>
    </row>
    <row r="107" spans="1:9">
      <c r="A107">
        <v>2016</v>
      </c>
      <c r="B107">
        <v>412</v>
      </c>
      <c r="C107" t="s">
        <v>64</v>
      </c>
      <c r="D107" s="1">
        <v>42684</v>
      </c>
      <c r="E107">
        <v>511.51</v>
      </c>
      <c r="F107" s="1">
        <f t="shared" si="0"/>
        <v>42714</v>
      </c>
      <c r="G107" s="1">
        <v>42705</v>
      </c>
      <c r="H107">
        <f t="shared" si="1"/>
        <v>-9</v>
      </c>
      <c r="I107">
        <f t="shared" si="2"/>
        <v>-4603.59</v>
      </c>
    </row>
    <row r="108" spans="1:9">
      <c r="A108">
        <v>2016</v>
      </c>
      <c r="B108">
        <v>414</v>
      </c>
      <c r="C108">
        <v>3178</v>
      </c>
      <c r="D108" s="1">
        <v>42691</v>
      </c>
      <c r="E108">
        <v>260</v>
      </c>
      <c r="F108" s="1">
        <f t="shared" si="0"/>
        <v>42721</v>
      </c>
      <c r="G108" s="1">
        <v>42705</v>
      </c>
      <c r="H108">
        <f t="shared" si="1"/>
        <v>-16</v>
      </c>
      <c r="I108">
        <f t="shared" si="2"/>
        <v>-4160</v>
      </c>
    </row>
    <row r="109" spans="1:9">
      <c r="A109">
        <v>2016</v>
      </c>
      <c r="B109">
        <v>415</v>
      </c>
      <c r="C109" t="s">
        <v>65</v>
      </c>
      <c r="D109" s="1">
        <v>42682</v>
      </c>
      <c r="E109">
        <v>597.79999999999995</v>
      </c>
      <c r="F109" s="1">
        <f t="shared" si="0"/>
        <v>42712</v>
      </c>
      <c r="G109" s="1">
        <v>42705</v>
      </c>
      <c r="H109">
        <f t="shared" si="1"/>
        <v>-7</v>
      </c>
      <c r="I109">
        <f t="shared" si="2"/>
        <v>-4184.5999999999995</v>
      </c>
    </row>
    <row r="110" spans="1:9">
      <c r="A110">
        <v>2016</v>
      </c>
      <c r="B110">
        <v>417</v>
      </c>
      <c r="C110" t="s">
        <v>66</v>
      </c>
      <c r="D110" s="1">
        <v>42650</v>
      </c>
      <c r="E110">
        <v>610</v>
      </c>
      <c r="F110" s="1">
        <f t="shared" si="0"/>
        <v>42680</v>
      </c>
      <c r="G110" s="1">
        <v>42706</v>
      </c>
      <c r="H110">
        <f t="shared" si="1"/>
        <v>26</v>
      </c>
      <c r="I110">
        <f t="shared" si="2"/>
        <v>15860</v>
      </c>
    </row>
    <row r="111" spans="1:9">
      <c r="A111">
        <v>2016</v>
      </c>
      <c r="B111">
        <v>419</v>
      </c>
      <c r="C111" t="s">
        <v>67</v>
      </c>
      <c r="D111" s="1">
        <v>42699</v>
      </c>
      <c r="E111">
        <v>1413.98</v>
      </c>
      <c r="F111" s="1">
        <f t="shared" si="0"/>
        <v>42729</v>
      </c>
      <c r="G111" s="1">
        <v>42706</v>
      </c>
      <c r="H111">
        <f t="shared" si="1"/>
        <v>-23</v>
      </c>
      <c r="I111">
        <f t="shared" si="2"/>
        <v>-32521.54</v>
      </c>
    </row>
    <row r="112" spans="1:9">
      <c r="A112">
        <v>2016</v>
      </c>
      <c r="B112">
        <v>421</v>
      </c>
      <c r="C112" t="s">
        <v>68</v>
      </c>
      <c r="D112" s="1">
        <v>42702</v>
      </c>
      <c r="E112">
        <v>768.6</v>
      </c>
      <c r="F112" s="1">
        <f t="shared" si="0"/>
        <v>42732</v>
      </c>
      <c r="G112" s="1">
        <v>42710</v>
      </c>
      <c r="H112">
        <f t="shared" si="1"/>
        <v>-22</v>
      </c>
      <c r="I112">
        <f t="shared" si="2"/>
        <v>-16909.2</v>
      </c>
    </row>
    <row r="113" spans="1:10">
      <c r="A113">
        <v>2016</v>
      </c>
      <c r="B113">
        <v>423</v>
      </c>
      <c r="C113">
        <v>130</v>
      </c>
      <c r="D113" s="1">
        <v>42706</v>
      </c>
      <c r="E113">
        <v>290</v>
      </c>
      <c r="F113" s="1">
        <f t="shared" si="0"/>
        <v>42736</v>
      </c>
      <c r="G113" s="1">
        <v>42710</v>
      </c>
      <c r="H113">
        <f t="shared" si="1"/>
        <v>-26</v>
      </c>
      <c r="I113">
        <f t="shared" si="2"/>
        <v>-7540</v>
      </c>
      <c r="J113" s="8" t="s">
        <v>76</v>
      </c>
    </row>
    <row r="114" spans="1:10">
      <c r="A114">
        <v>2016</v>
      </c>
      <c r="B114">
        <v>426</v>
      </c>
      <c r="C114" t="s">
        <v>69</v>
      </c>
      <c r="D114" s="1">
        <v>42704</v>
      </c>
      <c r="E114">
        <v>60.66</v>
      </c>
      <c r="F114" s="1">
        <f t="shared" si="0"/>
        <v>42734</v>
      </c>
      <c r="G114" s="1">
        <v>42711</v>
      </c>
      <c r="H114">
        <f t="shared" si="1"/>
        <v>-23</v>
      </c>
      <c r="I114">
        <f t="shared" si="2"/>
        <v>-1395.1799999999998</v>
      </c>
      <c r="J114" s="3" t="s">
        <v>72</v>
      </c>
    </row>
    <row r="115" spans="1:10">
      <c r="D115" s="7" t="s">
        <v>70</v>
      </c>
      <c r="E115">
        <f>SUM(E94:E114)</f>
        <v>16671.649999999998</v>
      </c>
      <c r="H115" s="3" t="s">
        <v>71</v>
      </c>
      <c r="I115">
        <f>SUM(I94:I114)</f>
        <v>-284754.71000000002</v>
      </c>
      <c r="J115" s="6">
        <f>I115/E115</f>
        <v>-17.080175627487385</v>
      </c>
    </row>
    <row r="117" spans="1:10">
      <c r="J117" s="8" t="s">
        <v>77</v>
      </c>
    </row>
    <row r="118" spans="1:10">
      <c r="J118" s="3" t="s">
        <v>72</v>
      </c>
    </row>
    <row r="119" spans="1:10">
      <c r="D119" s="7" t="s">
        <v>70</v>
      </c>
      <c r="E119">
        <f>E28+E61+E91+E115</f>
        <v>75046.159999999989</v>
      </c>
      <c r="H119" s="3" t="s">
        <v>71</v>
      </c>
      <c r="I119" s="6">
        <f>I28+I61+I91+I115</f>
        <v>7143664.8600000003</v>
      </c>
      <c r="J119" s="6">
        <f>I119/E119</f>
        <v>95.190278356680764</v>
      </c>
    </row>
  </sheetData>
  <mergeCells count="2">
    <mergeCell ref="A1:I1"/>
    <mergeCell ref="A2:I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2016-12-30T16:01:36Z</dcterms:modified>
</cp:coreProperties>
</file>